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<sst xmlns="http://schemas.openxmlformats.org/spreadsheetml/2006/main" count="100" uniqueCount="99">
  <si>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</si>
  <si>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</si>
  <si>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</si>
  <si>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</si>
  <si>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</si>
  <si>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</si>
  <si>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</si>
  <si>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</si>
  <si>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</si>
  <si>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</si>
  <si>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</si>
  <si>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</si>
  <si>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</si>
  <si>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</si>
  <si>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</si>
  <si>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</si>
  <si>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</si>
  <si>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</si>
  <si>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</si>
  <si>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</si>
  <si>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</si>
  <si>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</si>
  <si>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</si>
  <si>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</si>
  <si>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</si>
  <si>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</si>
  <si>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</si>
  <si>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</si>
  <si>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</si>
  <si>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</si>
  <si>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</si>
  <si>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</si>
  <si>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</si>
  <si>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</si>
  <si>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</si>
  <si>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</si>
  <si>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</si>
  <si>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</si>
  <si>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</si>
  <si>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</si>
  <si>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</si>
  <si>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</si>
  <si>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</si>
  <si>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</si>
  <si>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</si>
  <si>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</si>
  <si>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</si>
  <si>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</si>
  <si>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</si>
  <si>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</si>
  <si>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</si>
  <si>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</si>
  <si>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</si>
  <si>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</si>
  <si>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</si>
  <si>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</si>
  <si>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</si>
  <si>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</si>
  <si>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</si>
  <si>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</si>
  <si>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</si>
  <si>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</si>
  <si>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</si>
  <si>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</si>
  <si>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</si>
  <si>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</si>
  <si>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</si>
  <si>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</si>
  <si>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</si>
  <si>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</si>
  <si>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</si>
  <si>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</si>
  <si>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</si>
  <si>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</si>
  <si>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</si>
  <si>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</si>
  <si>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</si>
  <si>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</si>
  <si>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</si>
  <si>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</si>
  <si>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</si>
  <si>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</si>
  <si>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</si>
  <si>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</si>
  <si>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</si>
  <si>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Єдиний податок, всього  </t>
  </si>
  <si>
    <t>Виконання до уточненого  плану на рік (%)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</si>
  <si>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</si>
  <si>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</si>
  <si>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</si>
  <si>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</si>
  <si>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</si>
  <si>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</si>
  <si>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Уточнений  план на2019  рік (тис.грн.)</t>
  </si>
  <si>
    <t>Виконання місцевих бюджетів Ніжинського району за І квартал  2019 року</t>
  </si>
  <si>
    <t>Бюджетні призн. І кв.2019 року  (тис.грн.)</t>
  </si>
  <si>
    <t>Виконано за      І кв. 2019року (тис.грн.)</t>
  </si>
  <si>
    <t>Cубвенція з місцевого бюджету на здійснення  заходів соціально-економічного  розвитку окремих територій за рахунок залишку коштів відповідної субвенції з державного бюджету , що утворився на кінець 2018 року</t>
  </si>
  <si>
    <t>Виконано   за  І квартал 2019 р. (тис.грн.)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</si>
</sst>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88" fontId="17" fillId="0" borderId="20" xfId="53" applyNumberFormat="1" applyFont="1" applyBorder="1">
      <alignment/>
      <protection/>
    </xf>
    <xf numFmtId="190" fontId="5" fillId="0" borderId="20" xfId="0" applyNumberFormat="1" applyFont="1" applyFill="1" applyBorder="1" applyAlignment="1">
      <alignment horizontal="right" wrapText="1" shrinkToFit="1"/>
    </xf>
    <xf numFmtId="188" fontId="17" fillId="34" borderId="20" xfId="53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Zero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3" width="18.375" style="22" customWidth="1"/>
    <col min="4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7" t="s">
        <v>94</v>
      </c>
      <c r="B1" s="97"/>
      <c r="C1" s="97"/>
      <c r="D1" s="97"/>
      <c r="E1" s="97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77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7717.2</v>
      </c>
      <c r="D4" s="94">
        <v>9448.6</v>
      </c>
      <c r="E4" s="95">
        <f>+D4/C4*100</f>
        <v>122.43559840356606</v>
      </c>
    </row>
    <row r="5" spans="1:5" s="18" customFormat="1" ht="18">
      <c r="A5" s="77">
        <v>11010000</v>
      </c>
      <c r="B5" s="77" t="s">
        <v>32</v>
      </c>
      <c r="C5" s="80">
        <v>3165</v>
      </c>
      <c r="D5" s="80">
        <v>3960.4</v>
      </c>
      <c r="E5" s="82">
        <f>+D5/C5*100</f>
        <v>125.13112164296997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2.2</v>
      </c>
      <c r="E6" s="82"/>
    </row>
    <row r="7" spans="1:5" s="18" customFormat="1" ht="16.5" customHeight="1">
      <c r="A7" s="77">
        <v>13010000</v>
      </c>
      <c r="B7" s="77" t="s">
        <v>34</v>
      </c>
      <c r="C7" s="80">
        <v>0</v>
      </c>
      <c r="D7" s="80">
        <v>84.2</v>
      </c>
      <c r="E7" s="82"/>
    </row>
    <row r="8" spans="1:5" s="18" customFormat="1" ht="18">
      <c r="A8" s="77">
        <v>14040000</v>
      </c>
      <c r="B8" s="79" t="s">
        <v>81</v>
      </c>
      <c r="C8" s="80">
        <v>1267.8</v>
      </c>
      <c r="D8" s="80">
        <v>162.5</v>
      </c>
      <c r="E8" s="82">
        <f aca="true" t="shared" si="0" ref="E8:E15">+D8/C8*100</f>
        <v>12.817479097649473</v>
      </c>
    </row>
    <row r="9" spans="1:5" s="18" customFormat="1" ht="21" customHeight="1">
      <c r="A9" s="77">
        <v>18010000</v>
      </c>
      <c r="B9" s="79" t="s">
        <v>84</v>
      </c>
      <c r="C9" s="80">
        <v>11831.4</v>
      </c>
      <c r="D9" s="80">
        <v>12966.3</v>
      </c>
      <c r="E9" s="82">
        <f t="shared" si="0"/>
        <v>109.59227141335768</v>
      </c>
    </row>
    <row r="10" spans="1:5" s="18" customFormat="1" ht="18">
      <c r="A10" s="77">
        <v>18010100</v>
      </c>
      <c r="B10" s="79" t="s">
        <v>79</v>
      </c>
      <c r="C10" s="80">
        <v>15.2</v>
      </c>
      <c r="D10" s="80">
        <v>94.6</v>
      </c>
      <c r="E10" s="82">
        <f t="shared" si="0"/>
        <v>622.3684210526316</v>
      </c>
    </row>
    <row r="11" spans="1:5" s="18" customFormat="1" ht="18">
      <c r="A11" s="77">
        <v>18010400</v>
      </c>
      <c r="B11" s="79" t="s">
        <v>80</v>
      </c>
      <c r="C11" s="80">
        <v>1.4</v>
      </c>
      <c r="D11" s="80">
        <v>3.2</v>
      </c>
      <c r="E11" s="82">
        <f t="shared" si="0"/>
        <v>228.5714285714286</v>
      </c>
    </row>
    <row r="12" spans="1:5" s="19" customFormat="1" ht="24" customHeight="1">
      <c r="A12" s="77">
        <v>18010500</v>
      </c>
      <c r="B12" s="77" t="s">
        <v>35</v>
      </c>
      <c r="C12" s="80">
        <v>76</v>
      </c>
      <c r="D12" s="80">
        <v>195.5</v>
      </c>
      <c r="E12" s="82">
        <f t="shared" si="0"/>
        <v>257.2368421052631</v>
      </c>
    </row>
    <row r="13" spans="1:5" s="18" customFormat="1" ht="18.75" customHeight="1">
      <c r="A13" s="77">
        <v>18010600</v>
      </c>
      <c r="B13" s="77" t="s">
        <v>36</v>
      </c>
      <c r="C13" s="80">
        <v>784</v>
      </c>
      <c r="D13" s="80">
        <v>1391.3</v>
      </c>
      <c r="E13" s="82">
        <f t="shared" si="0"/>
        <v>177.46173469387753</v>
      </c>
    </row>
    <row r="14" spans="1:5" s="18" customFormat="1" ht="22.5" customHeight="1">
      <c r="A14" s="77">
        <v>18010700</v>
      </c>
      <c r="B14" s="77" t="s">
        <v>37</v>
      </c>
      <c r="C14" s="80">
        <v>0</v>
      </c>
      <c r="D14" s="80">
        <v>20.5</v>
      </c>
      <c r="E14" s="82"/>
    </row>
    <row r="15" spans="1:5" s="18" customFormat="1" ht="16.5" customHeight="1">
      <c r="A15" s="77">
        <v>18010900</v>
      </c>
      <c r="B15" s="77" t="s">
        <v>38</v>
      </c>
      <c r="C15" s="80">
        <v>506</v>
      </c>
      <c r="D15" s="80">
        <v>161.8</v>
      </c>
      <c r="E15" s="82">
        <f t="shared" si="0"/>
        <v>31.97628458498024</v>
      </c>
    </row>
    <row r="16" spans="1:5" s="18" customFormat="1" ht="16.5" customHeight="1">
      <c r="A16" s="77">
        <v>18011000</v>
      </c>
      <c r="B16" s="79" t="s">
        <v>53</v>
      </c>
      <c r="C16" s="80">
        <v>0</v>
      </c>
      <c r="D16" s="80">
        <v>18.8</v>
      </c>
      <c r="E16" s="82"/>
    </row>
    <row r="17" spans="1:5" s="18" customFormat="1" ht="18">
      <c r="A17" s="77">
        <v>18050000</v>
      </c>
      <c r="B17" s="79" t="s">
        <v>85</v>
      </c>
      <c r="C17" s="80">
        <v>1901.8</v>
      </c>
      <c r="D17" s="80">
        <v>3353.7</v>
      </c>
      <c r="E17" s="82">
        <f>+D17/C17*100</f>
        <v>176.34346408665473</v>
      </c>
    </row>
    <row r="18" spans="1:5" s="18" customFormat="1" ht="21.75" customHeight="1">
      <c r="A18" s="77">
        <v>18050300</v>
      </c>
      <c r="B18" s="77" t="s">
        <v>39</v>
      </c>
      <c r="C18" s="80">
        <v>49.5</v>
      </c>
      <c r="D18" s="80">
        <v>103.2</v>
      </c>
      <c r="E18" s="82">
        <f>+D18/C18*100</f>
        <v>208.4848484848485</v>
      </c>
    </row>
    <row r="19" spans="1:5" s="18" customFormat="1" ht="18">
      <c r="A19" s="77">
        <v>18050400</v>
      </c>
      <c r="B19" s="77" t="s">
        <v>40</v>
      </c>
      <c r="C19" s="80">
        <v>550.3</v>
      </c>
      <c r="D19" s="80">
        <v>1158.5</v>
      </c>
      <c r="E19" s="82">
        <f>+D19/C19*100</f>
        <v>210.52153370888607</v>
      </c>
    </row>
    <row r="20" spans="1:5" s="18" customFormat="1" ht="19.5" customHeight="1">
      <c r="A20" s="77">
        <v>18050500</v>
      </c>
      <c r="B20" s="79" t="s">
        <v>50</v>
      </c>
      <c r="C20" s="80">
        <v>1302</v>
      </c>
      <c r="D20" s="80">
        <v>2092</v>
      </c>
      <c r="E20" s="82">
        <f>+D20/C20*100</f>
        <v>160.6758832565284</v>
      </c>
    </row>
    <row r="21" spans="1:5" s="18" customFormat="1" ht="26.25" customHeight="1">
      <c r="A21" s="93">
        <v>20000000</v>
      </c>
      <c r="B21" s="93" t="s">
        <v>41</v>
      </c>
      <c r="C21" s="94">
        <v>84.8</v>
      </c>
      <c r="D21" s="94">
        <v>329.2</v>
      </c>
      <c r="E21" s="95">
        <f>+D21/C21*100</f>
        <v>388.20754716981133</v>
      </c>
    </row>
    <row r="22" spans="1:5" s="18" customFormat="1" ht="20.25" customHeight="1">
      <c r="A22" s="77">
        <v>21080000</v>
      </c>
      <c r="B22" s="79" t="s">
        <v>87</v>
      </c>
      <c r="C22" s="80"/>
      <c r="D22" s="80">
        <v>20</v>
      </c>
      <c r="E22" s="82"/>
    </row>
    <row r="23" spans="1:5" s="18" customFormat="1" ht="20.25" customHeight="1">
      <c r="A23" s="77">
        <v>22010000</v>
      </c>
      <c r="B23" s="79" t="s">
        <v>78</v>
      </c>
      <c r="C23" s="80">
        <v>84.2</v>
      </c>
      <c r="D23" s="80">
        <v>235.2</v>
      </c>
      <c r="E23" s="82">
        <f aca="true" t="shared" si="1" ref="E23:E29">+D23/C23*100</f>
        <v>279.3349168646081</v>
      </c>
    </row>
    <row r="24" spans="1:5" s="18" customFormat="1" ht="21.75" customHeight="1">
      <c r="A24" s="77">
        <v>22090000</v>
      </c>
      <c r="B24" s="77" t="s">
        <v>43</v>
      </c>
      <c r="C24" s="80">
        <v>0.6</v>
      </c>
      <c r="D24" s="80">
        <v>1.8</v>
      </c>
      <c r="E24" s="82">
        <f t="shared" si="1"/>
        <v>300</v>
      </c>
    </row>
    <row r="25" spans="1:5" s="18" customFormat="1" ht="18.75" customHeight="1">
      <c r="A25" s="77">
        <v>24060300</v>
      </c>
      <c r="B25" s="77" t="s">
        <v>42</v>
      </c>
      <c r="C25" s="80"/>
      <c r="D25" s="80">
        <v>72.2</v>
      </c>
      <c r="E25" s="82"/>
    </row>
    <row r="26" spans="1:6" s="18" customFormat="1" ht="18.75" customHeight="1">
      <c r="A26" s="78"/>
      <c r="B26" s="92" t="s">
        <v>49</v>
      </c>
      <c r="C26" s="96">
        <v>7802</v>
      </c>
      <c r="D26" s="96">
        <v>9777.8</v>
      </c>
      <c r="E26" s="95">
        <f>+D26/C26*100</f>
        <v>125.32427582671109</v>
      </c>
      <c r="F26" s="82"/>
    </row>
    <row r="27" spans="1:5" s="42" customFormat="1" ht="34.5" customHeight="1">
      <c r="A27" s="93">
        <v>40000000</v>
      </c>
      <c r="B27" s="93" t="s">
        <v>44</v>
      </c>
      <c r="C27" s="94">
        <f>C28+C33+C34+C35+C37+C38+C39</f>
        <v>49717.7</v>
      </c>
      <c r="D27" s="94">
        <f>D28+D33+D34+D35+D37+D38+D39</f>
        <v>43142</v>
      </c>
      <c r="E27" s="95">
        <f t="shared" si="1"/>
        <v>86.7739255838464</v>
      </c>
    </row>
    <row r="28" spans="1:5" ht="18">
      <c r="A28" s="77">
        <v>41020000</v>
      </c>
      <c r="B28" s="79" t="s">
        <v>88</v>
      </c>
      <c r="C28" s="80">
        <v>4753.9</v>
      </c>
      <c r="D28" s="80">
        <v>4753.9</v>
      </c>
      <c r="E28" s="82">
        <f t="shared" si="1"/>
        <v>100</v>
      </c>
    </row>
    <row r="29" spans="1:5" ht="18">
      <c r="A29" s="77">
        <v>41020100</v>
      </c>
      <c r="B29" s="79" t="s">
        <v>89</v>
      </c>
      <c r="C29" s="80">
        <v>2506.5</v>
      </c>
      <c r="D29" s="80">
        <v>2506.5</v>
      </c>
      <c r="E29" s="82">
        <f t="shared" si="1"/>
        <v>100</v>
      </c>
    </row>
    <row r="30" spans="1:5" ht="18">
      <c r="A30" s="77">
        <v>41040200</v>
      </c>
      <c r="B30" s="79" t="s">
        <v>90</v>
      </c>
      <c r="C30" s="80">
        <v>2247.4</v>
      </c>
      <c r="D30" s="80">
        <v>2247.4</v>
      </c>
      <c r="E30" s="82">
        <f>+D30/C30*100</f>
        <v>100</v>
      </c>
    </row>
    <row r="31" spans="1:5" ht="18" customHeight="1" hidden="1">
      <c r="A31" s="77">
        <v>41030000</v>
      </c>
      <c r="B31" s="77" t="s">
        <v>45</v>
      </c>
      <c r="C31" s="80">
        <v>100017.6</v>
      </c>
      <c r="D31" s="80">
        <v>99521.7</v>
      </c>
      <c r="E31" s="82">
        <f aca="true" t="shared" si="2" ref="E31:E40">+D31/C31*100</f>
        <v>99.5041872630417</v>
      </c>
    </row>
    <row r="32" spans="1:5" ht="18" customHeight="1">
      <c r="A32" s="77">
        <v>41040100</v>
      </c>
      <c r="B32" s="79" t="s">
        <v>91</v>
      </c>
      <c r="C32" s="80"/>
      <c r="D32" s="80"/>
      <c r="E32" s="82"/>
    </row>
    <row r="33" spans="1:5" ht="18">
      <c r="A33" s="77">
        <v>41030000</v>
      </c>
      <c r="B33" s="79" t="s">
        <v>92</v>
      </c>
      <c r="C33" s="80">
        <v>31313.6</v>
      </c>
      <c r="D33" s="80">
        <v>24737.9</v>
      </c>
      <c r="E33" s="82">
        <f t="shared" si="2"/>
        <v>79.00049818609168</v>
      </c>
    </row>
    <row r="34" spans="1:5" ht="18">
      <c r="A34" s="77">
        <v>41033900</v>
      </c>
      <c r="B34" s="77" t="s">
        <v>46</v>
      </c>
      <c r="C34" s="80">
        <v>6021.9</v>
      </c>
      <c r="D34" s="80">
        <v>6021.9</v>
      </c>
      <c r="E34" s="82">
        <f t="shared" si="2"/>
        <v>100</v>
      </c>
    </row>
    <row r="35" spans="1:5" ht="18">
      <c r="A35" s="77">
        <v>41034200</v>
      </c>
      <c r="B35" s="77" t="s">
        <v>47</v>
      </c>
      <c r="C35" s="80">
        <v>2595.2</v>
      </c>
      <c r="D35" s="80">
        <v>2595.2</v>
      </c>
      <c r="E35" s="82">
        <f t="shared" si="2"/>
        <v>100</v>
      </c>
    </row>
    <row r="36" spans="1:5" ht="18" customHeight="1" hidden="1">
      <c r="A36" s="77">
        <v>41035000</v>
      </c>
      <c r="B36" s="77" t="s">
        <v>48</v>
      </c>
      <c r="C36" s="80">
        <v>2129.7</v>
      </c>
      <c r="D36" s="80">
        <v>2129.7</v>
      </c>
      <c r="E36" s="82">
        <f t="shared" si="2"/>
        <v>100</v>
      </c>
    </row>
    <row r="37" spans="1:5" ht="18" customHeight="1">
      <c r="A37" s="77">
        <v>41034500</v>
      </c>
      <c r="B37" s="79" t="s">
        <v>82</v>
      </c>
      <c r="C37" s="80">
        <v>2583.2</v>
      </c>
      <c r="D37" s="80">
        <v>2583.2</v>
      </c>
      <c r="E37" s="82">
        <f t="shared" si="2"/>
        <v>100</v>
      </c>
    </row>
    <row r="38" spans="1:5" ht="18">
      <c r="A38" s="77">
        <v>41053900</v>
      </c>
      <c r="B38" s="79" t="s">
        <v>51</v>
      </c>
      <c r="C38" s="80">
        <v>114.8</v>
      </c>
      <c r="D38" s="80">
        <v>114.8</v>
      </c>
      <c r="E38" s="82">
        <f t="shared" si="2"/>
        <v>100</v>
      </c>
    </row>
    <row r="39" spans="1:5" ht="18">
      <c r="A39" s="77">
        <v>41050000</v>
      </c>
      <c r="B39" s="79" t="s">
        <v>54</v>
      </c>
      <c r="C39" s="80">
        <v>2335.1</v>
      </c>
      <c r="D39" s="80">
        <v>2335.1</v>
      </c>
      <c r="E39" s="82">
        <v>2335.1</v>
      </c>
    </row>
    <row r="40" spans="1:5" ht="18">
      <c r="A40" s="78"/>
      <c r="B40" s="92" t="s">
        <v>83</v>
      </c>
      <c r="C40" s="96">
        <f>C27+C26</f>
        <v>57519.7</v>
      </c>
      <c r="D40" s="96">
        <f>D27+D26</f>
        <v>52919.8</v>
      </c>
      <c r="E40" s="95">
        <f t="shared" si="2"/>
        <v>92.00291378432087</v>
      </c>
    </row>
    <row r="41" spans="1:5" ht="18.75">
      <c r="A41" s="9"/>
      <c r="D41" s="23"/>
      <c r="E41" s="91"/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ht="18.75"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E26" sqref="E26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93</v>
      </c>
      <c r="D1" s="1" t="s">
        <v>98</v>
      </c>
      <c r="E1" s="7" t="s">
        <v>86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3" t="s">
        <v>55</v>
      </c>
      <c r="B3" s="84" t="s">
        <v>13</v>
      </c>
      <c r="C3" s="85">
        <v>20568.6</v>
      </c>
      <c r="D3" s="85">
        <v>4634.9</v>
      </c>
      <c r="E3" s="59">
        <f aca="true" t="shared" si="0" ref="E3:E21">IF(C3=0,"",IF(D3/C3*100&gt;=200,"В/100",D3/C3*100))</f>
        <v>22.533862294954446</v>
      </c>
    </row>
    <row r="4" spans="1:5" s="18" customFormat="1" ht="21" customHeight="1">
      <c r="A4" s="83" t="s">
        <v>56</v>
      </c>
      <c r="B4" s="84" t="s">
        <v>70</v>
      </c>
      <c r="C4" s="85">
        <v>50284.5</v>
      </c>
      <c r="D4" s="85">
        <v>12452.5</v>
      </c>
      <c r="E4" s="59">
        <f t="shared" si="0"/>
        <v>24.76409231472919</v>
      </c>
    </row>
    <row r="5" spans="1:5" ht="19.5">
      <c r="A5" s="83" t="s">
        <v>57</v>
      </c>
      <c r="B5" s="84" t="s">
        <v>71</v>
      </c>
      <c r="C5" s="85">
        <v>23536.3</v>
      </c>
      <c r="D5" s="85">
        <v>6855.6</v>
      </c>
      <c r="E5" s="3">
        <f t="shared" si="0"/>
        <v>29.127772844499777</v>
      </c>
    </row>
    <row r="6" spans="1:5" ht="19.5">
      <c r="A6" s="83" t="s">
        <v>58</v>
      </c>
      <c r="B6" s="84" t="s">
        <v>14</v>
      </c>
      <c r="C6" s="85">
        <v>85162.1</v>
      </c>
      <c r="D6" s="85">
        <v>26276.6</v>
      </c>
      <c r="E6" s="3">
        <f t="shared" si="0"/>
        <v>30.85480513045122</v>
      </c>
    </row>
    <row r="7" spans="1:5" ht="19.5">
      <c r="A7" s="83" t="s">
        <v>59</v>
      </c>
      <c r="B7" s="84" t="s">
        <v>72</v>
      </c>
      <c r="C7" s="85">
        <v>6898.4</v>
      </c>
      <c r="D7" s="85">
        <v>1440.8</v>
      </c>
      <c r="E7" s="4">
        <f t="shared" si="0"/>
        <v>20.88600255131625</v>
      </c>
    </row>
    <row r="8" spans="1:5" ht="19.5">
      <c r="A8" s="83" t="s">
        <v>60</v>
      </c>
      <c r="B8" s="84" t="s">
        <v>73</v>
      </c>
      <c r="C8" s="85">
        <v>1257.1</v>
      </c>
      <c r="D8" s="85">
        <v>316.4</v>
      </c>
      <c r="E8" s="60">
        <f t="shared" si="0"/>
        <v>25.169039853631375</v>
      </c>
    </row>
    <row r="9" spans="1:5" ht="19.5">
      <c r="A9" s="83" t="s">
        <v>61</v>
      </c>
      <c r="B9" s="84" t="s">
        <v>15</v>
      </c>
      <c r="C9" s="85">
        <v>2507.6</v>
      </c>
      <c r="D9" s="85">
        <v>351.5</v>
      </c>
      <c r="E9" s="60">
        <f t="shared" si="0"/>
        <v>14.017387143085022</v>
      </c>
    </row>
    <row r="10" spans="1:5" ht="39" hidden="1">
      <c r="A10" s="83" t="s">
        <v>62</v>
      </c>
      <c r="B10" s="84" t="s">
        <v>74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63</v>
      </c>
      <c r="B11" s="84" t="s">
        <v>21</v>
      </c>
      <c r="C11" s="85">
        <v>1415.5</v>
      </c>
      <c r="D11" s="85"/>
      <c r="E11" s="3">
        <f t="shared" si="0"/>
        <v>0</v>
      </c>
    </row>
    <row r="12" spans="1:5" ht="19.5" hidden="1">
      <c r="A12" s="83" t="s">
        <v>64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65</v>
      </c>
      <c r="B13" s="84" t="s">
        <v>75</v>
      </c>
      <c r="C13" s="85">
        <v>151.7</v>
      </c>
      <c r="D13" s="85">
        <v>90</v>
      </c>
      <c r="E13" s="3">
        <f t="shared" si="0"/>
        <v>59.32762030323006</v>
      </c>
    </row>
    <row r="14" spans="1:5" ht="19.5" hidden="1">
      <c r="A14" s="83" t="s">
        <v>66</v>
      </c>
      <c r="B14" s="84" t="s">
        <v>76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67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68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69</v>
      </c>
      <c r="B17" s="84" t="s">
        <v>20</v>
      </c>
      <c r="C17" s="85">
        <v>3181.2</v>
      </c>
      <c r="D17" s="85">
        <v>503.7</v>
      </c>
      <c r="E17" s="5">
        <f t="shared" si="0"/>
        <v>15.83364768012071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194811.30000000002</v>
      </c>
      <c r="D24" s="71">
        <f>SUM(D3+D4+D5+D6+D7+D8+D9+D11+D17)</f>
        <v>52832</v>
      </c>
      <c r="E24" s="58">
        <f>IF(C24=0,"",IF(D24/C24*100&gt;=200,"В/100",D24/C24*100))</f>
        <v>27.119576739131663</v>
      </c>
    </row>
    <row r="25" spans="1:5" ht="39" customHeight="1">
      <c r="A25" s="88">
        <v>9710</v>
      </c>
      <c r="B25" s="33" t="s">
        <v>0</v>
      </c>
      <c r="C25" s="73">
        <v>100</v>
      </c>
      <c r="D25" s="73">
        <v>20</v>
      </c>
      <c r="E25" s="61">
        <f>IF(C25=0,"",IF(D25/C25*100&gt;=200,"В/100",D25/C25*100))</f>
        <v>20</v>
      </c>
    </row>
    <row r="26" spans="1:5" ht="80.25" customHeight="1" thickBot="1">
      <c r="A26" s="89">
        <v>9510</v>
      </c>
      <c r="B26" s="36" t="s">
        <v>97</v>
      </c>
      <c r="C26" s="75">
        <v>1327.2</v>
      </c>
      <c r="D26" s="75">
        <v>1327.2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196238.50000000003</v>
      </c>
      <c r="D27" s="71">
        <f>SUM(D24:D26)</f>
        <v>54179.2</v>
      </c>
      <c r="E27" s="58">
        <f>IF(C27=0,"",IF(D27/C27*100&gt;=200,"В/100",D27/C27*100))</f>
        <v>27.608853512435118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8831</v>
      </c>
      <c r="B30" s="38" t="s">
        <v>10</v>
      </c>
      <c r="C30" s="70">
        <v>80</v>
      </c>
      <c r="D30" s="70">
        <v>16</v>
      </c>
      <c r="E30" s="64">
        <f>IF(C30=0,"",IF(D30/C30*100&gt;=200,"В/100",D30/C30*100))</f>
        <v>20</v>
      </c>
    </row>
    <row r="31" spans="1:5" s="44" customFormat="1" ht="28.5" customHeight="1" thickBot="1">
      <c r="A31" s="43"/>
      <c r="B31" s="57" t="s">
        <v>29</v>
      </c>
      <c r="C31" s="71">
        <f>SUM(C29:C30)</f>
        <v>80</v>
      </c>
      <c r="D31" s="71">
        <f>SUM(D29:D30)</f>
        <v>16</v>
      </c>
      <c r="E31" s="58">
        <f>IF(C31=0,"",IF(D31/C31*100&gt;=200,"В/100",D31/C31*100))</f>
        <v>20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52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2016-01-20T12:34:11Z</cp:lastPrinted>
  <dcterms:created xsi:type="dcterms:W3CDTF">2003-02-17T09:26:39Z</dcterms:created>
  <dcterms:modified xsi:type="dcterms:W3CDTF">2019-04-22T12:21:17Z</dcterms:modified>
  <cp:category/>
  <cp:version/>
  <cp:contentType/>
  <cp:contentStatus/>
</cp:coreProperties>
</file>